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4261\Documents\"/>
    </mc:Choice>
  </mc:AlternateContent>
  <xr:revisionPtr revIDLastSave="0" documentId="13_ncr:1_{73302CFC-50E0-4ADF-9649-6472C9DE44F6}" xr6:coauthVersionLast="45" xr6:coauthVersionMax="45" xr10:uidLastSave="{00000000-0000-0000-0000-000000000000}"/>
  <bookViews>
    <workbookView xWindow="-120" yWindow="-120" windowWidth="24240" windowHeight="13140" xr2:uid="{12154E0E-200F-46AD-B5AE-B6A3A00CCC19}"/>
  </bookViews>
  <sheets>
    <sheet name="presupuesto 202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I36" i="1"/>
  <c r="H24" i="1"/>
  <c r="I24" i="1"/>
  <c r="J24" i="1"/>
  <c r="J36" i="1" s="1"/>
  <c r="H36" i="1"/>
  <c r="H46" i="1"/>
  <c r="I46" i="1"/>
  <c r="J46" i="1"/>
  <c r="H54" i="1"/>
  <c r="I54" i="1"/>
  <c r="J54" i="1"/>
  <c r="H60" i="1"/>
  <c r="I60" i="1"/>
  <c r="I61" i="1" s="1"/>
  <c r="J60" i="1"/>
  <c r="J61" i="1" s="1"/>
  <c r="H61" i="1"/>
  <c r="I38" i="1" l="1"/>
  <c r="I50" i="1" s="1"/>
  <c r="I56" i="1" s="1"/>
  <c r="H38" i="1"/>
  <c r="H50" i="1" s="1"/>
  <c r="H56" i="1" s="1"/>
  <c r="J38" i="1"/>
  <c r="J50" i="1" s="1"/>
  <c r="J56" i="1" s="1"/>
</calcChain>
</file>

<file path=xl/sharedStrings.xml><?xml version="1.0" encoding="utf-8"?>
<sst xmlns="http://schemas.openxmlformats.org/spreadsheetml/2006/main" count="56" uniqueCount="53">
  <si>
    <t>ARANCEL COPROGRAMÁTICO</t>
  </si>
  <si>
    <t>ARANCEL PROGRAMATICO</t>
  </si>
  <si>
    <t>Valor aranceles:</t>
  </si>
  <si>
    <t>N TERCIARIO</t>
  </si>
  <si>
    <t>N. SEC</t>
  </si>
  <si>
    <t>NI. Y PRIM</t>
  </si>
  <si>
    <t>ALUMNOS COTIZANTES POR Nº DE CUOTAS</t>
  </si>
  <si>
    <t>C</t>
  </si>
  <si>
    <t>Importe de cuotas</t>
  </si>
  <si>
    <t>Alumnos Aportantes</t>
  </si>
  <si>
    <t>Alumnos Becados / Autobecados</t>
  </si>
  <si>
    <t>Matrícula total</t>
  </si>
  <si>
    <t>TOTAL GASTOS</t>
  </si>
  <si>
    <t>C.- TOTAL GENERAL</t>
  </si>
  <si>
    <t>4,- Total B1 + B2 + B3</t>
  </si>
  <si>
    <t>3,- Plan de Obras</t>
  </si>
  <si>
    <t>2,- Amoblamiento y otros</t>
  </si>
  <si>
    <t>1,- Material didàctico</t>
  </si>
  <si>
    <t>B.- PRESUPUESTO DE INVERSION ANUAL</t>
  </si>
  <si>
    <t>A2 + A6</t>
  </si>
  <si>
    <t>TOTAL ANUAL</t>
  </si>
  <si>
    <t>6,- Total de A3 + A4 + A5</t>
  </si>
  <si>
    <t>5.- Material didáctico ANUAL</t>
  </si>
  <si>
    <t>h) GASTOS ADMINISTRATIVOS (estimación anual)</t>
  </si>
  <si>
    <t>h) AYSAM (estimaciòn anual)</t>
  </si>
  <si>
    <t>f) Limpieza (estimaciòn anual)</t>
  </si>
  <si>
    <t>e) Librería (estimación anual)</t>
  </si>
  <si>
    <t>d) Impuestos (estimación anual)</t>
  </si>
  <si>
    <t>c) Telèfono (estimación anual)</t>
  </si>
  <si>
    <t>b) Gas (estimación anual)</t>
  </si>
  <si>
    <t>a) Luz (estimación anual)</t>
  </si>
  <si>
    <t xml:space="preserve">4,- Gastos de funcionamiento </t>
  </si>
  <si>
    <t>3,- Gastos de mantenimiento</t>
  </si>
  <si>
    <t>No cubierto por aporte estatal</t>
  </si>
  <si>
    <t>2.- Total Sueldos y aportes</t>
  </si>
  <si>
    <t>Sueldos y aportes (anual)</t>
  </si>
  <si>
    <t>Personal NO DOCENTE</t>
  </si>
  <si>
    <t>1.3.</t>
  </si>
  <si>
    <t xml:space="preserve"> + ART + SEGUROS + % NO CUBIERTO + EXCESO 5%</t>
  </si>
  <si>
    <t>Personal con aporte estatal - Importe no cubierto por el aporte.</t>
  </si>
  <si>
    <t>1.2.</t>
  </si>
  <si>
    <t>Docentes sin aporte estatal</t>
  </si>
  <si>
    <t>Personal de planta funcional no subvencionado (cargos verdes)</t>
  </si>
  <si>
    <t>1.1.</t>
  </si>
  <si>
    <t>1.- Gastos de personal con aporte estatal</t>
  </si>
  <si>
    <t>A.- PRESUPUESTO DE FUNCIONAMIENTO.</t>
  </si>
  <si>
    <t>N TERC</t>
  </si>
  <si>
    <t>Teléfono</t>
  </si>
  <si>
    <t xml:space="preserve">DOMICILIO </t>
  </si>
  <si>
    <t xml:space="preserve">COLEGIO </t>
  </si>
  <si>
    <t>2.- Gastos de personal no cubierto por el aporte estatal</t>
  </si>
  <si>
    <t>PRESUPUESTO NIVEL INICIAL, PRIMARIO, SECUNDARIO Y TERCIARIO   - (PARA CICLO LECTIVO 2021´)</t>
  </si>
  <si>
    <t>(se prorratean los gastos entre los niveles).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</si>
</sst>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_-;\-&quot;$&quot;* #,##0_-;_-&quot;$&quot;* &quot;-&quot;??_-;_-@_-"/>
    <numFmt numFmtId="165" formatCode="_-&quot;$&quot;* #,##0.00_-;\-&quot;$&quot;* #,##0.00_-;_-&quot;$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Book Antiqua"/>
      <family val="1"/>
    </font>
    <font>
      <sz val="10"/>
      <name val="Arial"/>
      <family val="2"/>
    </font>
    <font>
      <sz val="10"/>
      <name val="Book Antiqua"/>
      <family val="1"/>
    </font>
    <font>
      <b/>
      <sz val="8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b/>
      <u/>
      <sz val="10"/>
      <name val="Book Antiqua"/>
      <family val="1"/>
    </font>
    <font>
      <b/>
      <sz val="9"/>
      <name val="Book Antiqua"/>
      <family val="1"/>
    </font>
    <font>
      <b/>
      <sz val="12"/>
      <name val="Book Antiqua"/>
      <family val="1"/>
    </font>
    <font>
      <b/>
      <sz val="13"/>
      <name val="Book Antiqua"/>
      <family val="1"/>
    </font>
    <font>
      <b/>
      <sz val="13"/>
      <color theme="1"/>
      <name val="Book Antiqua"/>
      <family val="1"/>
    </font>
    <font>
      <b/>
      <sz val="12"/>
      <color theme="1"/>
      <name val="Book Antiqua"/>
      <family val="1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164" fontId="0" fillId="0" borderId="0" xfId="0" applyNumberFormat="1"/>
    <xf numFmtId="164" fontId="2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left" indent="3"/>
    </xf>
    <xf numFmtId="164" fontId="0" fillId="0" borderId="0" xfId="1" applyNumberFormat="1" applyFont="1"/>
    <xf numFmtId="0" fontId="0" fillId="0" borderId="0" xfId="0" applyAlignment="1">
      <alignment horizontal="left" indent="3"/>
    </xf>
    <xf numFmtId="165" fontId="0" fillId="0" borderId="0" xfId="1" applyFont="1"/>
    <xf numFmtId="164" fontId="3" fillId="0" borderId="1" xfId="1" applyNumberFormat="1" applyFont="1" applyBorder="1"/>
    <xf numFmtId="164" fontId="3" fillId="0" borderId="2" xfId="1" applyNumberFormat="1" applyFont="1" applyBorder="1"/>
    <xf numFmtId="0" fontId="3" fillId="0" borderId="2" xfId="2" applyFont="1" applyBorder="1"/>
    <xf numFmtId="0" fontId="5" fillId="0" borderId="2" xfId="2" applyFont="1" applyBorder="1"/>
    <xf numFmtId="0" fontId="5" fillId="0" borderId="3" xfId="2" applyFont="1" applyBorder="1"/>
    <xf numFmtId="164" fontId="3" fillId="0" borderId="4" xfId="1" applyNumberFormat="1" applyFont="1" applyBorder="1"/>
    <xf numFmtId="164" fontId="3" fillId="0" borderId="5" xfId="1" applyNumberFormat="1" applyFont="1" applyBorder="1"/>
    <xf numFmtId="0" fontId="3" fillId="0" borderId="5" xfId="2" applyFont="1" applyBorder="1"/>
    <xf numFmtId="0" fontId="5" fillId="0" borderId="5" xfId="2" applyFont="1" applyBorder="1"/>
    <xf numFmtId="0" fontId="5" fillId="0" borderId="6" xfId="2" applyFont="1" applyBorder="1"/>
    <xf numFmtId="164" fontId="3" fillId="0" borderId="7" xfId="1" applyNumberFormat="1" applyFont="1" applyBorder="1"/>
    <xf numFmtId="164" fontId="3" fillId="0" borderId="0" xfId="1" applyNumberFormat="1" applyFont="1" applyBorder="1"/>
    <xf numFmtId="0" fontId="3" fillId="0" borderId="0" xfId="2" applyFont="1"/>
    <xf numFmtId="0" fontId="5" fillId="0" borderId="0" xfId="2" applyFont="1"/>
    <xf numFmtId="0" fontId="5" fillId="0" borderId="8" xfId="2" applyFont="1" applyBorder="1"/>
    <xf numFmtId="164" fontId="3" fillId="0" borderId="9" xfId="1" applyNumberFormat="1" applyFont="1" applyBorder="1"/>
    <xf numFmtId="0" fontId="6" fillId="0" borderId="2" xfId="2" applyFont="1" applyBorder="1"/>
    <xf numFmtId="164" fontId="5" fillId="0" borderId="0" xfId="1" applyNumberFormat="1" applyFont="1"/>
    <xf numFmtId="0" fontId="5" fillId="0" borderId="9" xfId="2" applyFont="1" applyBorder="1"/>
    <xf numFmtId="0" fontId="5" fillId="0" borderId="4" xfId="2" applyFont="1" applyBorder="1"/>
    <xf numFmtId="164" fontId="7" fillId="0" borderId="0" xfId="1" applyNumberFormat="1" applyFont="1"/>
    <xf numFmtId="164" fontId="8" fillId="0" borderId="0" xfId="1" applyNumberFormat="1" applyFont="1"/>
    <xf numFmtId="0" fontId="8" fillId="0" borderId="0" xfId="0" applyFont="1"/>
    <xf numFmtId="0" fontId="9" fillId="0" borderId="0" xfId="2" applyFont="1"/>
    <xf numFmtId="0" fontId="10" fillId="0" borderId="0" xfId="2" applyFont="1"/>
    <xf numFmtId="164" fontId="11" fillId="0" borderId="0" xfId="1" applyNumberFormat="1" applyFont="1"/>
    <xf numFmtId="164" fontId="3" fillId="0" borderId="0" xfId="1" applyNumberFormat="1" applyFont="1"/>
    <xf numFmtId="165" fontId="12" fillId="0" borderId="0" xfId="1" applyFont="1"/>
    <xf numFmtId="2" fontId="11" fillId="0" borderId="0" xfId="1" applyNumberFormat="1" applyFont="1"/>
    <xf numFmtId="165" fontId="13" fillId="0" borderId="0" xfId="1" applyFont="1"/>
    <xf numFmtId="2" fontId="14" fillId="0" borderId="0" xfId="1" applyNumberFormat="1" applyFont="1"/>
    <xf numFmtId="0" fontId="7" fillId="0" borderId="0" xfId="0" applyFont="1"/>
    <xf numFmtId="165" fontId="15" fillId="0" borderId="0" xfId="1" applyFont="1"/>
    <xf numFmtId="164" fontId="5" fillId="0" borderId="9" xfId="1" applyNumberFormat="1" applyFont="1" applyBorder="1"/>
    <xf numFmtId="1" fontId="5" fillId="0" borderId="1" xfId="1" applyNumberFormat="1" applyFont="1" applyBorder="1"/>
    <xf numFmtId="1" fontId="5" fillId="0" borderId="7" xfId="1" applyNumberFormat="1" applyFont="1" applyBorder="1"/>
    <xf numFmtId="165" fontId="3" fillId="0" borderId="1" xfId="1" applyFont="1" applyBorder="1"/>
    <xf numFmtId="165" fontId="3" fillId="0" borderId="9" xfId="1" applyFont="1" applyBorder="1"/>
    <xf numFmtId="165" fontId="3" fillId="0" borderId="7" xfId="1" applyFont="1" applyBorder="1"/>
    <xf numFmtId="165" fontId="3" fillId="0" borderId="4" xfId="1" applyFont="1" applyBorder="1"/>
    <xf numFmtId="164" fontId="3" fillId="0" borderId="10" xfId="1" applyNumberFormat="1" applyFont="1" applyBorder="1"/>
    <xf numFmtId="0" fontId="3" fillId="0" borderId="10" xfId="2" applyFont="1" applyBorder="1"/>
    <xf numFmtId="0" fontId="5" fillId="0" borderId="10" xfId="2" applyFont="1" applyBorder="1"/>
    <xf numFmtId="0" fontId="5" fillId="0" borderId="11" xfId="2" applyFont="1" applyBorder="1"/>
    <xf numFmtId="164" fontId="5" fillId="0" borderId="0" xfId="1" applyNumberFormat="1" applyFont="1" applyBorder="1"/>
    <xf numFmtId="164" fontId="3" fillId="0" borderId="12" xfId="1" applyNumberFormat="1" applyFont="1" applyBorder="1"/>
    <xf numFmtId="3" fontId="0" fillId="0" borderId="0" xfId="0" applyNumberFormat="1"/>
    <xf numFmtId="0" fontId="3" fillId="0" borderId="6" xfId="2" applyFont="1" applyBorder="1"/>
    <xf numFmtId="164" fontId="2" fillId="0" borderId="11" xfId="0" applyNumberFormat="1" applyFont="1" applyBorder="1"/>
    <xf numFmtId="164" fontId="2" fillId="0" borderId="10" xfId="0" applyNumberFormat="1" applyFont="1" applyBorder="1"/>
    <xf numFmtId="164" fontId="2" fillId="0" borderId="0" xfId="0" applyNumberFormat="1" applyFont="1"/>
    <xf numFmtId="0" fontId="2" fillId="0" borderId="12" xfId="0" applyFont="1" applyBorder="1"/>
    <xf numFmtId="165" fontId="2" fillId="0" borderId="5" xfId="1" applyFont="1" applyBorder="1"/>
    <xf numFmtId="165" fontId="2" fillId="0" borderId="10" xfId="1" applyFont="1" applyBorder="1"/>
    <xf numFmtId="165" fontId="2" fillId="0" borderId="2" xfId="1" applyFont="1" applyBorder="1"/>
    <xf numFmtId="165" fontId="2" fillId="0" borderId="0" xfId="1" applyFont="1" applyBorder="1"/>
    <xf numFmtId="165" fontId="2" fillId="0" borderId="0" xfId="1" applyFont="1"/>
    <xf numFmtId="0" fontId="2" fillId="0" borderId="5" xfId="0" applyFont="1" applyBorder="1"/>
    <xf numFmtId="0" fontId="2" fillId="0" borderId="10" xfId="0" applyFont="1" applyBorder="1"/>
    <xf numFmtId="0" fontId="2" fillId="0" borderId="2" xfId="0" applyFont="1" applyBorder="1"/>
  </cellXfs>
  <cellStyles count="3">
    <cellStyle name="Moneda" xfId="1" builtinId="4"/>
    <cellStyle name="Normal" xfId="0" builtinId="0"/>
    <cellStyle name="Normal 2" xfId="2" xr:uid="{1DF31AB6-F02B-48F3-8587-DE61E46089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A7017-E708-4D02-96F6-FD0AD8024C96}">
  <sheetPr>
    <pageSetUpPr fitToPage="1"/>
  </sheetPr>
  <dimension ref="A1:N168"/>
  <sheetViews>
    <sheetView tabSelected="1" workbookViewId="0"/>
  </sheetViews>
  <sheetFormatPr baseColWidth="10" defaultRowHeight="15" x14ac:dyDescent="0.25"/>
  <cols>
    <col min="7" max="7" width="12.5703125" bestFit="1" customWidth="1"/>
    <col min="8" max="8" width="14.140625" customWidth="1"/>
    <col min="9" max="9" width="13.85546875" customWidth="1"/>
    <col min="10" max="10" width="15.140625" bestFit="1" customWidth="1"/>
    <col min="11" max="12" width="12.5703125" bestFit="1" customWidth="1"/>
  </cols>
  <sheetData>
    <row r="1" spans="1:12" ht="15.75" x14ac:dyDescent="0.3">
      <c r="A1" s="20" t="s">
        <v>49</v>
      </c>
      <c r="B1" s="21"/>
      <c r="C1" s="21"/>
      <c r="D1" s="21"/>
      <c r="E1" s="21"/>
      <c r="F1" s="21"/>
      <c r="G1" s="21"/>
      <c r="H1" s="21"/>
      <c r="I1" s="21"/>
    </row>
    <row r="2" spans="1:12" ht="15.75" x14ac:dyDescent="0.3">
      <c r="A2" s="20"/>
      <c r="B2" s="21"/>
      <c r="C2" s="21"/>
      <c r="D2" s="21"/>
      <c r="E2" s="21"/>
      <c r="F2" s="21"/>
      <c r="G2" s="21"/>
      <c r="H2" s="21"/>
      <c r="I2" s="21"/>
    </row>
    <row r="3" spans="1:12" ht="15.75" x14ac:dyDescent="0.3">
      <c r="A3" s="20" t="s">
        <v>48</v>
      </c>
      <c r="B3" s="21"/>
      <c r="C3" s="21"/>
      <c r="D3" s="21"/>
      <c r="E3" s="21"/>
      <c r="F3" s="21"/>
      <c r="G3" s="21"/>
      <c r="H3" s="21"/>
      <c r="I3" s="21"/>
    </row>
    <row r="4" spans="1:12" ht="15.75" x14ac:dyDescent="0.3">
      <c r="A4" s="20"/>
      <c r="B4" s="21"/>
      <c r="C4" s="21"/>
      <c r="D4" s="21"/>
      <c r="E4" s="21"/>
      <c r="F4" s="21"/>
      <c r="G4" s="21"/>
      <c r="H4" s="21"/>
      <c r="I4" s="21"/>
    </row>
    <row r="5" spans="1:12" ht="15.75" x14ac:dyDescent="0.3">
      <c r="A5" s="20" t="s">
        <v>47</v>
      </c>
      <c r="B5" s="32"/>
      <c r="C5" s="21"/>
      <c r="D5" s="21"/>
      <c r="E5" s="21"/>
      <c r="F5" s="21"/>
      <c r="G5" s="21"/>
      <c r="H5" s="21"/>
      <c r="I5" s="21"/>
    </row>
    <row r="6" spans="1:12" ht="15.75" x14ac:dyDescent="0.3">
      <c r="A6" s="20"/>
      <c r="B6" s="21"/>
      <c r="C6" s="21"/>
      <c r="D6" s="21"/>
      <c r="E6" s="21"/>
      <c r="F6" s="21"/>
      <c r="G6" s="21"/>
      <c r="H6" s="21"/>
      <c r="I6" s="21"/>
    </row>
    <row r="7" spans="1:12" ht="15.75" x14ac:dyDescent="0.3">
      <c r="A7" s="31" t="s">
        <v>51</v>
      </c>
      <c r="B7" s="21"/>
      <c r="C7" s="21"/>
      <c r="D7" s="21"/>
      <c r="E7" s="21"/>
      <c r="F7" s="20"/>
      <c r="G7" s="21"/>
      <c r="H7" s="21"/>
      <c r="I7" s="21"/>
    </row>
    <row r="8" spans="1:12" ht="15.75" x14ac:dyDescent="0.3">
      <c r="A8" s="20"/>
      <c r="B8" s="21"/>
      <c r="C8" s="21"/>
      <c r="D8" s="21"/>
      <c r="E8" s="21"/>
      <c r="F8" s="21"/>
      <c r="G8" s="21"/>
      <c r="H8" s="21" t="s">
        <v>5</v>
      </c>
      <c r="I8" s="21" t="s">
        <v>4</v>
      </c>
      <c r="J8" t="s">
        <v>46</v>
      </c>
    </row>
    <row r="9" spans="1:12" ht="15.75" x14ac:dyDescent="0.3">
      <c r="A9" s="20" t="s">
        <v>45</v>
      </c>
      <c r="B9" s="21"/>
      <c r="C9" s="21"/>
      <c r="D9" s="21"/>
      <c r="E9" s="21"/>
      <c r="F9" s="21"/>
      <c r="G9" s="21"/>
      <c r="H9" s="21"/>
      <c r="I9" s="21"/>
    </row>
    <row r="10" spans="1:12" ht="16.5" x14ac:dyDescent="0.3">
      <c r="A10" s="20" t="s">
        <v>44</v>
      </c>
      <c r="B10" s="30"/>
      <c r="C10" s="30"/>
      <c r="D10" s="30"/>
      <c r="E10" s="30"/>
      <c r="F10" s="30"/>
      <c r="G10" s="29"/>
      <c r="H10" s="28">
        <v>23000000</v>
      </c>
      <c r="I10" s="28">
        <v>19000000</v>
      </c>
      <c r="J10" s="64">
        <v>15000000</v>
      </c>
      <c r="K10" s="1"/>
      <c r="L10" s="1"/>
    </row>
    <row r="11" spans="1:12" ht="15.75" x14ac:dyDescent="0.3">
      <c r="A11" s="55" t="s">
        <v>50</v>
      </c>
      <c r="B11" s="16"/>
      <c r="C11" s="16"/>
      <c r="D11" s="27"/>
      <c r="E11" s="21"/>
      <c r="F11" s="21"/>
      <c r="G11" s="25"/>
      <c r="H11" s="25"/>
      <c r="I11" s="25"/>
      <c r="J11" s="3"/>
    </row>
    <row r="12" spans="1:12" x14ac:dyDescent="0.25">
      <c r="A12" s="12"/>
      <c r="B12" s="21"/>
      <c r="C12" s="21"/>
      <c r="D12" s="26"/>
      <c r="E12" s="21"/>
      <c r="F12" s="21"/>
      <c r="G12" s="25"/>
      <c r="H12" s="25"/>
      <c r="I12" s="25"/>
      <c r="J12" s="3"/>
    </row>
    <row r="13" spans="1:12" ht="15.75" x14ac:dyDescent="0.3">
      <c r="A13" s="21"/>
      <c r="B13" s="17" t="s">
        <v>43</v>
      </c>
      <c r="C13" s="16" t="s">
        <v>42</v>
      </c>
      <c r="D13" s="16"/>
      <c r="E13" s="15"/>
      <c r="F13" s="15"/>
      <c r="G13" s="14"/>
      <c r="H13" s="13"/>
      <c r="I13" s="13"/>
      <c r="J13" s="65"/>
    </row>
    <row r="14" spans="1:12" ht="15.75" x14ac:dyDescent="0.3">
      <c r="A14" s="21"/>
      <c r="B14" s="12"/>
      <c r="C14" s="11" t="s">
        <v>35</v>
      </c>
      <c r="D14" s="11"/>
      <c r="E14" s="10"/>
      <c r="F14" s="24" t="s">
        <v>41</v>
      </c>
      <c r="G14" s="9"/>
      <c r="H14" s="18">
        <v>5700000</v>
      </c>
      <c r="I14" s="18">
        <v>4400000</v>
      </c>
      <c r="J14" s="56">
        <v>3473684.210526316</v>
      </c>
    </row>
    <row r="15" spans="1:12" ht="15.75" x14ac:dyDescent="0.3">
      <c r="A15" s="21"/>
      <c r="B15" s="17" t="s">
        <v>40</v>
      </c>
      <c r="C15" s="16" t="s">
        <v>39</v>
      </c>
      <c r="D15" s="16"/>
      <c r="E15" s="15"/>
      <c r="F15" s="15"/>
      <c r="G15" s="14"/>
      <c r="H15" s="13"/>
      <c r="I15" s="13"/>
      <c r="J15" s="3"/>
    </row>
    <row r="16" spans="1:12" ht="15.75" x14ac:dyDescent="0.3">
      <c r="A16" s="21"/>
      <c r="B16" s="12"/>
      <c r="C16" s="11" t="s">
        <v>38</v>
      </c>
      <c r="D16" s="11"/>
      <c r="E16" s="10"/>
      <c r="F16" s="10"/>
      <c r="G16" s="9"/>
      <c r="H16" s="18">
        <v>750000</v>
      </c>
      <c r="I16" s="18">
        <v>440000</v>
      </c>
      <c r="J16" s="56">
        <v>347368.42105263157</v>
      </c>
    </row>
    <row r="17" spans="1:13" ht="15.75" x14ac:dyDescent="0.3">
      <c r="A17" s="21"/>
      <c r="B17" s="22" t="s">
        <v>37</v>
      </c>
      <c r="C17" s="21" t="s">
        <v>36</v>
      </c>
      <c r="D17" s="21"/>
      <c r="E17" s="20"/>
      <c r="F17" s="20"/>
      <c r="G17" s="19"/>
      <c r="H17" s="23"/>
      <c r="I17" s="23"/>
      <c r="J17" s="3"/>
    </row>
    <row r="18" spans="1:13" ht="15.75" x14ac:dyDescent="0.3">
      <c r="A18" s="21"/>
      <c r="B18" s="22"/>
      <c r="C18" s="21" t="s">
        <v>35</v>
      </c>
      <c r="D18" s="21"/>
      <c r="E18" s="20"/>
      <c r="F18" s="20"/>
      <c r="G18" s="19"/>
      <c r="H18" s="18">
        <v>4500000</v>
      </c>
      <c r="I18" s="18">
        <v>3200000</v>
      </c>
      <c r="J18" s="56">
        <v>2526315.789473684</v>
      </c>
      <c r="K18" s="1"/>
      <c r="L18" s="1"/>
      <c r="M18" s="54"/>
    </row>
    <row r="19" spans="1:13" ht="15.75" x14ac:dyDescent="0.3">
      <c r="A19" s="17"/>
      <c r="B19" s="16"/>
      <c r="C19" s="16"/>
      <c r="D19" s="16"/>
      <c r="E19" s="15"/>
      <c r="F19" s="15"/>
      <c r="G19" s="14"/>
      <c r="H19" s="13"/>
      <c r="I19" s="13"/>
      <c r="J19" s="3"/>
    </row>
    <row r="20" spans="1:13" ht="15.75" x14ac:dyDescent="0.3">
      <c r="A20" s="12" t="s">
        <v>34</v>
      </c>
      <c r="B20" s="11"/>
      <c r="C20" s="11"/>
      <c r="D20" s="11" t="s">
        <v>33</v>
      </c>
      <c r="E20" s="10"/>
      <c r="F20" s="10"/>
      <c r="G20" s="9"/>
      <c r="H20" s="8">
        <f>+SUM(H14:H19)</f>
        <v>10950000</v>
      </c>
      <c r="I20" s="8">
        <f>+SUM(I14:I19)</f>
        <v>8040000</v>
      </c>
      <c r="J20" s="53">
        <f>+SUM(J14:J19)</f>
        <v>6347368.421052631</v>
      </c>
    </row>
    <row r="21" spans="1:13" ht="15.75" x14ac:dyDescent="0.3">
      <c r="A21" s="22"/>
      <c r="B21" s="21"/>
      <c r="C21" s="21"/>
      <c r="D21" s="21"/>
      <c r="E21" s="20"/>
      <c r="F21" s="20"/>
      <c r="G21" s="19"/>
      <c r="H21" s="23"/>
      <c r="I21" s="23"/>
      <c r="J21" s="3"/>
    </row>
    <row r="22" spans="1:13" ht="15.75" x14ac:dyDescent="0.3">
      <c r="A22" s="12" t="s">
        <v>32</v>
      </c>
      <c r="B22" s="11"/>
      <c r="C22" s="11"/>
      <c r="D22" s="11"/>
      <c r="E22" s="10"/>
      <c r="F22" s="10"/>
      <c r="G22" s="9"/>
      <c r="H22" s="18">
        <v>1300000</v>
      </c>
      <c r="I22" s="18">
        <v>500000</v>
      </c>
      <c r="J22" s="57">
        <v>350000</v>
      </c>
    </row>
    <row r="23" spans="1:13" ht="15.75" x14ac:dyDescent="0.3">
      <c r="A23" s="22"/>
      <c r="B23" s="21"/>
      <c r="C23" s="21"/>
      <c r="D23" s="21"/>
      <c r="E23" s="21"/>
      <c r="F23" s="21"/>
      <c r="G23" s="52"/>
      <c r="H23" s="23"/>
      <c r="I23" s="23"/>
      <c r="J23" s="3"/>
    </row>
    <row r="24" spans="1:13" ht="15.75" x14ac:dyDescent="0.3">
      <c r="A24" s="12" t="s">
        <v>31</v>
      </c>
      <c r="B24" s="11"/>
      <c r="C24" s="11"/>
      <c r="D24" s="11" t="s">
        <v>52</v>
      </c>
      <c r="E24" s="10"/>
      <c r="F24" s="10"/>
      <c r="G24" s="9"/>
      <c r="H24" s="18">
        <f>+SUM($G25:$G32)*0.5</f>
        <v>1162500</v>
      </c>
      <c r="I24" s="18">
        <f>+SUM($G25:$G32)*0.25</f>
        <v>581250</v>
      </c>
      <c r="J24" s="18">
        <f>+SUM($G25:$G32)*0.25</f>
        <v>581250</v>
      </c>
    </row>
    <row r="25" spans="1:13" ht="15.75" x14ac:dyDescent="0.3">
      <c r="A25" s="21"/>
      <c r="B25" s="51" t="s">
        <v>30</v>
      </c>
      <c r="C25" s="50"/>
      <c r="D25" s="50"/>
      <c r="E25" s="49"/>
      <c r="F25" s="49"/>
      <c r="G25" s="18">
        <v>380000</v>
      </c>
      <c r="H25" s="34"/>
      <c r="I25" s="34"/>
      <c r="J25" s="58"/>
    </row>
    <row r="26" spans="1:13" ht="15.75" x14ac:dyDescent="0.3">
      <c r="A26" s="21"/>
      <c r="B26" s="12" t="s">
        <v>29</v>
      </c>
      <c r="C26" s="11"/>
      <c r="D26" s="11"/>
      <c r="E26" s="10"/>
      <c r="F26" s="10"/>
      <c r="G26" s="18">
        <v>180000</v>
      </c>
      <c r="H26" s="34"/>
      <c r="I26" s="34"/>
      <c r="J26" s="58"/>
    </row>
    <row r="27" spans="1:13" ht="15.75" x14ac:dyDescent="0.3">
      <c r="A27" s="21"/>
      <c r="B27" s="12" t="s">
        <v>28</v>
      </c>
      <c r="C27" s="11"/>
      <c r="D27" s="11"/>
      <c r="E27" s="10"/>
      <c r="F27" s="10"/>
      <c r="G27" s="18">
        <v>180000</v>
      </c>
      <c r="H27" s="34"/>
      <c r="I27" s="34"/>
      <c r="J27" s="58"/>
    </row>
    <row r="28" spans="1:13" ht="15.75" x14ac:dyDescent="0.3">
      <c r="A28" s="21"/>
      <c r="B28" s="12" t="s">
        <v>27</v>
      </c>
      <c r="C28" s="11"/>
      <c r="D28" s="11"/>
      <c r="E28" s="10"/>
      <c r="F28" s="10"/>
      <c r="G28" s="18">
        <v>25000</v>
      </c>
      <c r="H28" s="34"/>
      <c r="I28" s="34"/>
      <c r="J28" s="58"/>
    </row>
    <row r="29" spans="1:13" ht="15.75" x14ac:dyDescent="0.3">
      <c r="A29" s="21"/>
      <c r="B29" s="12" t="s">
        <v>26</v>
      </c>
      <c r="C29" s="11"/>
      <c r="D29" s="11"/>
      <c r="E29" s="10"/>
      <c r="F29" s="10"/>
      <c r="G29" s="18">
        <v>230000</v>
      </c>
      <c r="H29" s="34"/>
      <c r="I29" s="34"/>
      <c r="J29" s="58"/>
    </row>
    <row r="30" spans="1:13" ht="15.75" x14ac:dyDescent="0.3">
      <c r="A30" s="21"/>
      <c r="B30" s="12" t="s">
        <v>25</v>
      </c>
      <c r="C30" s="11"/>
      <c r="D30" s="11"/>
      <c r="E30" s="10"/>
      <c r="F30" s="10"/>
      <c r="G30" s="18">
        <v>170000</v>
      </c>
      <c r="H30" s="34"/>
      <c r="I30" s="34"/>
      <c r="J30" s="58"/>
    </row>
    <row r="31" spans="1:13" ht="15.75" x14ac:dyDescent="0.3">
      <c r="A31" s="21"/>
      <c r="B31" s="22" t="s">
        <v>24</v>
      </c>
      <c r="C31" s="21"/>
      <c r="D31" s="21"/>
      <c r="E31" s="20"/>
      <c r="F31" s="20"/>
      <c r="G31" s="18">
        <v>60000</v>
      </c>
      <c r="H31" s="34"/>
      <c r="I31" s="34"/>
      <c r="J31" s="58"/>
    </row>
    <row r="32" spans="1:13" ht="15.75" x14ac:dyDescent="0.3">
      <c r="A32" s="21"/>
      <c r="B32" s="22" t="s">
        <v>23</v>
      </c>
      <c r="C32" s="21"/>
      <c r="D32" s="21"/>
      <c r="E32" s="20"/>
      <c r="F32" s="20"/>
      <c r="G32" s="18">
        <v>1100000</v>
      </c>
      <c r="H32" s="34"/>
      <c r="I32" s="34"/>
      <c r="J32" s="58"/>
    </row>
    <row r="33" spans="1:12" ht="15.75" x14ac:dyDescent="0.3">
      <c r="A33" s="17"/>
      <c r="B33" s="16"/>
      <c r="C33" s="16"/>
      <c r="D33" s="16"/>
      <c r="E33" s="15"/>
      <c r="F33" s="15"/>
      <c r="G33" s="14"/>
      <c r="H33" s="13"/>
      <c r="I33" s="13"/>
      <c r="J33" s="59"/>
    </row>
    <row r="34" spans="1:12" ht="15.75" x14ac:dyDescent="0.3">
      <c r="A34" s="12" t="s">
        <v>22</v>
      </c>
      <c r="B34" s="11"/>
      <c r="C34" s="11"/>
      <c r="D34" s="11"/>
      <c r="E34" s="10"/>
      <c r="F34" s="10"/>
      <c r="G34" s="9"/>
      <c r="H34" s="18">
        <v>250000</v>
      </c>
      <c r="I34" s="18">
        <v>200000</v>
      </c>
      <c r="J34" s="18">
        <v>200000</v>
      </c>
    </row>
    <row r="35" spans="1:12" ht="15.75" x14ac:dyDescent="0.3">
      <c r="A35" s="22"/>
      <c r="B35" s="21"/>
      <c r="C35" s="21"/>
      <c r="D35" s="21"/>
      <c r="E35" s="20"/>
      <c r="F35" s="20"/>
      <c r="G35" s="19"/>
      <c r="H35" s="23"/>
      <c r="I35" s="23"/>
      <c r="J35" s="3"/>
    </row>
    <row r="36" spans="1:12" ht="15.75" x14ac:dyDescent="0.3">
      <c r="A36" s="12" t="s">
        <v>21</v>
      </c>
      <c r="B36" s="11"/>
      <c r="C36" s="11"/>
      <c r="D36" s="11"/>
      <c r="E36" s="10"/>
      <c r="F36" s="10"/>
      <c r="G36" s="9"/>
      <c r="H36" s="8">
        <f>+H22+H24+H34</f>
        <v>2712500</v>
      </c>
      <c r="I36" s="8">
        <f>+I22+I24+I34</f>
        <v>1281250</v>
      </c>
      <c r="J36" s="8">
        <f>+J22+J24+J34</f>
        <v>1131250</v>
      </c>
      <c r="K36" s="1"/>
    </row>
    <row r="37" spans="1:12" ht="15.75" x14ac:dyDescent="0.3">
      <c r="A37" s="21"/>
      <c r="B37" s="21"/>
      <c r="C37" s="21"/>
      <c r="D37" s="17"/>
      <c r="E37" s="15"/>
      <c r="F37" s="15"/>
      <c r="G37" s="14"/>
      <c r="H37" s="13"/>
      <c r="I37" s="13"/>
      <c r="J37" s="3"/>
    </row>
    <row r="38" spans="1:12" ht="15.75" x14ac:dyDescent="0.3">
      <c r="A38" s="21"/>
      <c r="B38" s="21"/>
      <c r="C38" s="21"/>
      <c r="D38" s="12" t="s">
        <v>20</v>
      </c>
      <c r="E38" s="10"/>
      <c r="F38" s="10" t="s">
        <v>19</v>
      </c>
      <c r="G38" s="9"/>
      <c r="H38" s="8">
        <f>+H20+H36</f>
        <v>13662500</v>
      </c>
      <c r="I38" s="8">
        <f>+I20+I36</f>
        <v>9321250</v>
      </c>
      <c r="J38" s="8">
        <f>+J20+J36</f>
        <v>7478618.421052631</v>
      </c>
    </row>
    <row r="39" spans="1:12" ht="15.75" x14ac:dyDescent="0.3">
      <c r="A39" s="21"/>
      <c r="B39" s="21"/>
      <c r="C39" s="21"/>
      <c r="D39" s="21"/>
      <c r="E39" s="20"/>
      <c r="F39" s="20"/>
      <c r="G39" s="34"/>
      <c r="H39" s="34"/>
      <c r="I39" s="34"/>
      <c r="J39" s="3"/>
    </row>
    <row r="40" spans="1:12" ht="15.75" x14ac:dyDescent="0.3">
      <c r="A40" s="20" t="s">
        <v>18</v>
      </c>
      <c r="B40" s="21"/>
      <c r="C40" s="21"/>
      <c r="D40" s="21"/>
      <c r="E40" s="20"/>
      <c r="F40" s="20"/>
      <c r="G40" s="34"/>
      <c r="H40" s="34"/>
      <c r="I40" s="34"/>
      <c r="J40" s="3"/>
    </row>
    <row r="41" spans="1:12" ht="15.75" x14ac:dyDescent="0.3">
      <c r="A41" s="21"/>
      <c r="B41" s="21"/>
      <c r="C41" s="21"/>
      <c r="D41" s="21"/>
      <c r="E41" s="20"/>
      <c r="F41" s="20"/>
      <c r="G41" s="34"/>
      <c r="H41" s="34"/>
      <c r="I41" s="34"/>
      <c r="J41" s="3"/>
    </row>
    <row r="42" spans="1:12" ht="15.75" x14ac:dyDescent="0.3">
      <c r="A42" s="51" t="s">
        <v>17</v>
      </c>
      <c r="B42" s="50"/>
      <c r="C42" s="50"/>
      <c r="D42" s="50"/>
      <c r="E42" s="49"/>
      <c r="F42" s="49"/>
      <c r="G42" s="48"/>
      <c r="H42" s="47">
        <v>430000</v>
      </c>
      <c r="I42" s="47">
        <v>200000</v>
      </c>
      <c r="J42" s="60">
        <v>150000</v>
      </c>
    </row>
    <row r="43" spans="1:12" ht="15.75" x14ac:dyDescent="0.3">
      <c r="A43" s="12" t="s">
        <v>16</v>
      </c>
      <c r="B43" s="11"/>
      <c r="C43" s="11"/>
      <c r="D43" s="11"/>
      <c r="E43" s="10"/>
      <c r="F43" s="10"/>
      <c r="G43" s="9"/>
      <c r="H43" s="46">
        <v>420000</v>
      </c>
      <c r="I43" s="46">
        <v>200000</v>
      </c>
      <c r="J43" s="61">
        <v>150000</v>
      </c>
    </row>
    <row r="44" spans="1:12" ht="15.75" x14ac:dyDescent="0.3">
      <c r="A44" s="12" t="s">
        <v>15</v>
      </c>
      <c r="B44" s="11"/>
      <c r="C44" s="11"/>
      <c r="D44" s="11"/>
      <c r="E44" s="10"/>
      <c r="F44" s="10"/>
      <c r="G44" s="9"/>
      <c r="H44" s="44">
        <v>1250000</v>
      </c>
      <c r="I44" s="44">
        <v>200000</v>
      </c>
      <c r="J44" s="62">
        <v>150000</v>
      </c>
    </row>
    <row r="45" spans="1:12" ht="15.75" x14ac:dyDescent="0.3">
      <c r="A45" s="22"/>
      <c r="B45" s="21"/>
      <c r="C45" s="21"/>
      <c r="D45" s="21"/>
      <c r="E45" s="20"/>
      <c r="F45" s="20"/>
      <c r="G45" s="19"/>
      <c r="H45" s="45"/>
      <c r="I45" s="45"/>
      <c r="J45" s="63"/>
    </row>
    <row r="46" spans="1:12" ht="15.75" x14ac:dyDescent="0.3">
      <c r="A46" s="12" t="s">
        <v>14</v>
      </c>
      <c r="B46" s="11"/>
      <c r="C46" s="11"/>
      <c r="D46" s="11"/>
      <c r="E46" s="10"/>
      <c r="F46" s="10"/>
      <c r="G46" s="9"/>
      <c r="H46" s="44">
        <f>+SUM(H42:H45)</f>
        <v>2100000</v>
      </c>
      <c r="I46" s="44">
        <f>+SUM(I42:I45)</f>
        <v>600000</v>
      </c>
      <c r="J46" s="44">
        <f>+SUM(J42:J45)</f>
        <v>450000</v>
      </c>
      <c r="L46" s="1"/>
    </row>
    <row r="47" spans="1:12" ht="15.75" x14ac:dyDescent="0.3">
      <c r="A47" s="21"/>
      <c r="B47" s="21"/>
      <c r="C47" s="21"/>
      <c r="D47" s="21"/>
      <c r="E47" s="20"/>
      <c r="F47" s="20"/>
      <c r="G47" s="34"/>
      <c r="H47" s="25"/>
      <c r="I47" s="25"/>
      <c r="J47" s="3"/>
    </row>
    <row r="48" spans="1:12" ht="15.75" x14ac:dyDescent="0.3">
      <c r="A48" s="20" t="s">
        <v>13</v>
      </c>
      <c r="B48" s="21"/>
      <c r="C48" s="21"/>
      <c r="D48" s="21"/>
      <c r="E48" s="20"/>
      <c r="F48" s="20"/>
      <c r="G48" s="34"/>
      <c r="H48" s="25"/>
      <c r="I48" s="25"/>
      <c r="J48" s="3"/>
    </row>
    <row r="49" spans="1:11" ht="15.75" x14ac:dyDescent="0.3">
      <c r="A49" s="21"/>
      <c r="B49" s="21"/>
      <c r="C49" s="21"/>
      <c r="D49" s="21"/>
      <c r="E49" s="20"/>
      <c r="F49" s="20"/>
      <c r="G49" s="34"/>
      <c r="H49" s="25"/>
      <c r="I49" s="25"/>
      <c r="J49" s="3"/>
    </row>
    <row r="50" spans="1:11" ht="15.75" x14ac:dyDescent="0.3">
      <c r="A50" s="21"/>
      <c r="B50" s="17" t="s">
        <v>12</v>
      </c>
      <c r="C50" s="16"/>
      <c r="D50" s="16"/>
      <c r="E50" s="16"/>
      <c r="F50" s="16"/>
      <c r="G50" s="14"/>
      <c r="H50" s="13">
        <f>+H38+H46</f>
        <v>15762500</v>
      </c>
      <c r="I50" s="13">
        <f>+I38+I46</f>
        <v>9921250</v>
      </c>
      <c r="J50" s="14">
        <f>+J38+J46</f>
        <v>7928618.421052631</v>
      </c>
      <c r="K50" s="19"/>
    </row>
    <row r="51" spans="1:11" ht="15.75" x14ac:dyDescent="0.3">
      <c r="A51" s="21"/>
      <c r="B51" s="12"/>
      <c r="C51" s="11"/>
      <c r="D51" s="11"/>
      <c r="E51" s="11"/>
      <c r="F51" s="11"/>
      <c r="G51" s="9"/>
      <c r="H51" s="41"/>
      <c r="I51" s="41"/>
      <c r="J51" s="3"/>
    </row>
    <row r="52" spans="1:11" ht="15.75" x14ac:dyDescent="0.3">
      <c r="A52" s="21"/>
      <c r="B52" s="12" t="s">
        <v>11</v>
      </c>
      <c r="C52" s="11"/>
      <c r="D52" s="11"/>
      <c r="E52" s="11"/>
      <c r="F52" s="11"/>
      <c r="G52" s="9"/>
      <c r="H52" s="43">
        <v>535</v>
      </c>
      <c r="I52" s="43">
        <v>259</v>
      </c>
      <c r="J52" s="66">
        <v>155</v>
      </c>
    </row>
    <row r="53" spans="1:11" ht="15.75" x14ac:dyDescent="0.3">
      <c r="A53" s="21"/>
      <c r="B53" s="12" t="s">
        <v>10</v>
      </c>
      <c r="C53" s="11"/>
      <c r="D53" s="11"/>
      <c r="E53" s="11"/>
      <c r="F53" s="11"/>
      <c r="G53" s="9"/>
      <c r="H53" s="42">
        <v>55</v>
      </c>
      <c r="I53" s="42">
        <v>26</v>
      </c>
      <c r="J53" s="67">
        <v>17</v>
      </c>
    </row>
    <row r="54" spans="1:11" ht="15.75" x14ac:dyDescent="0.3">
      <c r="A54" s="21"/>
      <c r="B54" s="12" t="s">
        <v>9</v>
      </c>
      <c r="C54" s="11"/>
      <c r="D54" s="11"/>
      <c r="E54" s="11"/>
      <c r="F54" s="11"/>
      <c r="G54" s="9"/>
      <c r="H54" s="42">
        <f>+H52-H53</f>
        <v>480</v>
      </c>
      <c r="I54" s="42">
        <f>+I52-I53</f>
        <v>233</v>
      </c>
      <c r="J54" s="67">
        <f>+J52-J53</f>
        <v>138</v>
      </c>
    </row>
    <row r="55" spans="1:11" ht="15.75" x14ac:dyDescent="0.3">
      <c r="A55" s="21"/>
      <c r="B55" s="17"/>
      <c r="C55" s="16"/>
      <c r="D55" s="16"/>
      <c r="E55" s="16"/>
      <c r="F55" s="16"/>
      <c r="G55" s="14"/>
      <c r="H55" s="41"/>
      <c r="I55" s="41"/>
      <c r="J55" s="3"/>
    </row>
    <row r="56" spans="1:11" ht="15.75" x14ac:dyDescent="0.3">
      <c r="A56" s="21"/>
      <c r="B56" s="22" t="s">
        <v>8</v>
      </c>
      <c r="C56" s="21"/>
      <c r="D56" s="11"/>
      <c r="E56" s="11" t="s">
        <v>7</v>
      </c>
      <c r="F56" s="11"/>
      <c r="G56" s="19"/>
      <c r="H56" s="23">
        <f>+H50/H54/10</f>
        <v>3283.8541666666665</v>
      </c>
      <c r="I56" s="23">
        <f>+I50/I54/10</f>
        <v>4258.0472103004295</v>
      </c>
      <c r="J56" s="23">
        <f>+J50/J54/10</f>
        <v>5745.3756674294427</v>
      </c>
    </row>
    <row r="57" spans="1:11" ht="15.75" x14ac:dyDescent="0.3">
      <c r="A57" s="21"/>
      <c r="B57" s="12"/>
      <c r="C57" s="11"/>
      <c r="D57" s="11" t="s">
        <v>6</v>
      </c>
      <c r="E57" s="11"/>
      <c r="F57" s="11"/>
      <c r="G57" s="9"/>
      <c r="H57" s="8"/>
      <c r="I57" s="8"/>
      <c r="J57" s="67"/>
    </row>
    <row r="58" spans="1:11" ht="16.5" x14ac:dyDescent="0.3">
      <c r="A58" s="30"/>
      <c r="B58" s="30"/>
      <c r="C58" s="30"/>
      <c r="D58" s="30"/>
      <c r="E58" s="30"/>
      <c r="F58" s="30"/>
      <c r="G58" s="28"/>
      <c r="H58" s="39" t="s">
        <v>5</v>
      </c>
      <c r="I58" s="28" t="s">
        <v>4</v>
      </c>
      <c r="J58" s="3" t="s">
        <v>3</v>
      </c>
    </row>
    <row r="59" spans="1:11" ht="17.25" x14ac:dyDescent="0.3">
      <c r="A59" s="30"/>
      <c r="B59" s="30"/>
      <c r="C59" s="30" t="s">
        <v>2</v>
      </c>
      <c r="D59" s="30"/>
      <c r="E59" s="39"/>
      <c r="F59" s="39"/>
      <c r="G59" s="38"/>
      <c r="H59" s="37">
        <v>3280</v>
      </c>
      <c r="I59" s="37">
        <v>4200</v>
      </c>
      <c r="J59" s="40">
        <v>5740</v>
      </c>
    </row>
    <row r="60" spans="1:11" ht="17.25" x14ac:dyDescent="0.3">
      <c r="A60" s="30"/>
      <c r="B60" s="30"/>
      <c r="C60" s="30"/>
      <c r="D60" s="30" t="s">
        <v>1</v>
      </c>
      <c r="E60" s="39"/>
      <c r="F60" s="39"/>
      <c r="G60" s="38"/>
      <c r="H60" s="37">
        <f>+H59/1.2</f>
        <v>2733.3333333333335</v>
      </c>
      <c r="I60" s="37">
        <f>+I59/1.2</f>
        <v>3500</v>
      </c>
      <c r="J60" s="37">
        <f>+J59/1.2</f>
        <v>4783.3333333333339</v>
      </c>
    </row>
    <row r="61" spans="1:11" ht="17.25" x14ac:dyDescent="0.3">
      <c r="A61" s="21"/>
      <c r="B61" s="21"/>
      <c r="C61" s="21"/>
      <c r="D61" s="21" t="s">
        <v>0</v>
      </c>
      <c r="E61" s="20"/>
      <c r="F61" s="20"/>
      <c r="G61" s="36"/>
      <c r="H61" s="35">
        <f>+H60*0.2</f>
        <v>546.66666666666674</v>
      </c>
      <c r="I61" s="35">
        <f>+I60*0.2</f>
        <v>700</v>
      </c>
      <c r="J61" s="35">
        <f>+J60*0.2</f>
        <v>956.66666666666686</v>
      </c>
    </row>
    <row r="62" spans="1:11" ht="16.5" x14ac:dyDescent="0.3">
      <c r="A62" s="21"/>
      <c r="B62" s="21"/>
      <c r="C62" s="20"/>
      <c r="D62" s="20"/>
      <c r="E62" s="20"/>
      <c r="F62" s="20"/>
      <c r="G62" s="34"/>
      <c r="H62" s="33"/>
      <c r="I62" s="33"/>
      <c r="J62" s="3"/>
    </row>
    <row r="68" spans="1:10" ht="15.75" x14ac:dyDescent="0.3">
      <c r="A68" s="20"/>
      <c r="B68" s="21"/>
      <c r="C68" s="21"/>
      <c r="D68" s="21"/>
      <c r="E68" s="21"/>
      <c r="F68" s="21"/>
      <c r="G68" s="21"/>
      <c r="H68" s="21"/>
      <c r="I68" s="21"/>
    </row>
    <row r="69" spans="1:10" ht="15.75" x14ac:dyDescent="0.3">
      <c r="A69" s="20"/>
      <c r="B69" s="21"/>
      <c r="C69" s="21"/>
      <c r="D69" s="21"/>
      <c r="E69" s="21"/>
      <c r="F69" s="21"/>
      <c r="G69" s="21"/>
      <c r="H69" s="21"/>
      <c r="I69" s="21"/>
    </row>
    <row r="70" spans="1:10" ht="15.75" x14ac:dyDescent="0.3">
      <c r="A70" s="20"/>
      <c r="B70" s="21"/>
      <c r="C70" s="21"/>
      <c r="D70" s="21"/>
      <c r="E70" s="21"/>
      <c r="F70" s="21"/>
      <c r="G70" s="21"/>
      <c r="H70" s="21"/>
      <c r="I70" s="21"/>
    </row>
    <row r="71" spans="1:10" ht="15.75" x14ac:dyDescent="0.3">
      <c r="A71" s="20"/>
      <c r="B71" s="21"/>
      <c r="C71" s="21"/>
      <c r="D71" s="21"/>
      <c r="E71" s="21"/>
      <c r="F71" s="21"/>
      <c r="G71" s="21"/>
      <c r="H71" s="21"/>
      <c r="I71" s="21"/>
    </row>
    <row r="72" spans="1:10" ht="15.75" x14ac:dyDescent="0.3">
      <c r="A72" s="20"/>
      <c r="B72" s="32"/>
      <c r="C72" s="21"/>
      <c r="D72" s="21"/>
      <c r="E72" s="21"/>
      <c r="F72" s="21"/>
      <c r="G72" s="21"/>
      <c r="H72" s="21"/>
      <c r="I72" s="21"/>
    </row>
    <row r="73" spans="1:10" ht="15.75" x14ac:dyDescent="0.3">
      <c r="A73" s="20"/>
      <c r="B73" s="21"/>
      <c r="C73" s="21"/>
      <c r="D73" s="21"/>
      <c r="E73" s="21"/>
      <c r="F73" s="21"/>
      <c r="G73" s="21"/>
      <c r="H73" s="21"/>
      <c r="I73" s="21"/>
    </row>
    <row r="74" spans="1:10" ht="15.75" x14ac:dyDescent="0.3">
      <c r="A74" s="31"/>
      <c r="B74" s="21"/>
      <c r="C74" s="21"/>
      <c r="D74" s="21"/>
      <c r="E74" s="21"/>
      <c r="F74" s="20"/>
      <c r="G74" s="21"/>
      <c r="H74" s="21"/>
      <c r="I74" s="21"/>
    </row>
    <row r="75" spans="1:10" ht="15.75" x14ac:dyDescent="0.3">
      <c r="A75" s="20"/>
      <c r="B75" s="21"/>
      <c r="C75" s="21"/>
      <c r="D75" s="21"/>
      <c r="E75" s="21"/>
      <c r="F75" s="21"/>
      <c r="G75" s="21"/>
      <c r="H75" s="21"/>
      <c r="I75" s="21"/>
    </row>
    <row r="76" spans="1:10" ht="15.75" x14ac:dyDescent="0.3">
      <c r="A76" s="20"/>
      <c r="B76" s="21"/>
      <c r="C76" s="21"/>
      <c r="D76" s="21"/>
      <c r="E76" s="21"/>
      <c r="F76" s="21"/>
      <c r="G76" s="21"/>
      <c r="H76" s="21"/>
      <c r="I76" s="21"/>
    </row>
    <row r="77" spans="1:10" ht="16.5" x14ac:dyDescent="0.3">
      <c r="A77" s="20"/>
      <c r="B77" s="30"/>
      <c r="C77" s="30"/>
      <c r="D77" s="30"/>
      <c r="E77" s="30"/>
      <c r="F77" s="30"/>
      <c r="G77" s="29"/>
      <c r="H77" s="28"/>
      <c r="I77" s="28"/>
      <c r="J77" s="1"/>
    </row>
    <row r="78" spans="1:10" x14ac:dyDescent="0.25">
      <c r="A78" s="17"/>
      <c r="B78" s="16"/>
      <c r="C78" s="16"/>
      <c r="D78" s="27"/>
      <c r="E78" s="21"/>
      <c r="F78" s="21"/>
      <c r="G78" s="25"/>
      <c r="H78" s="25"/>
      <c r="I78" s="25"/>
    </row>
    <row r="79" spans="1:10" x14ac:dyDescent="0.25">
      <c r="A79" s="12"/>
      <c r="B79" s="21"/>
      <c r="C79" s="21"/>
      <c r="D79" s="26"/>
      <c r="E79" s="21"/>
      <c r="F79" s="21"/>
      <c r="G79" s="25"/>
      <c r="H79" s="25"/>
      <c r="I79" s="25"/>
    </row>
    <row r="80" spans="1:10" ht="15.75" x14ac:dyDescent="0.3">
      <c r="A80" s="21"/>
      <c r="B80" s="17"/>
      <c r="C80" s="16"/>
      <c r="D80" s="16"/>
      <c r="E80" s="15"/>
      <c r="F80" s="15"/>
      <c r="G80" s="14"/>
      <c r="H80" s="13"/>
      <c r="I80" s="13"/>
    </row>
    <row r="81" spans="1:10" ht="15.75" x14ac:dyDescent="0.3">
      <c r="A81" s="21"/>
      <c r="B81" s="12"/>
      <c r="C81" s="11"/>
      <c r="D81" s="11"/>
      <c r="E81" s="10"/>
      <c r="F81" s="24"/>
      <c r="G81" s="9"/>
      <c r="H81" s="18"/>
      <c r="I81" s="18"/>
      <c r="J81" s="5"/>
    </row>
    <row r="82" spans="1:10" ht="15.75" x14ac:dyDescent="0.3">
      <c r="A82" s="21"/>
      <c r="B82" s="17"/>
      <c r="C82" s="16"/>
      <c r="D82" s="16"/>
      <c r="E82" s="15"/>
      <c r="F82" s="15"/>
      <c r="G82" s="14"/>
      <c r="H82" s="13"/>
      <c r="I82" s="13"/>
      <c r="J82" s="5"/>
    </row>
    <row r="83" spans="1:10" ht="15.75" x14ac:dyDescent="0.3">
      <c r="A83" s="21"/>
      <c r="B83" s="12"/>
      <c r="C83" s="11"/>
      <c r="D83" s="11"/>
      <c r="E83" s="10"/>
      <c r="F83" s="10"/>
      <c r="G83" s="9"/>
      <c r="H83" s="18"/>
      <c r="I83" s="18"/>
      <c r="J83" s="5"/>
    </row>
    <row r="84" spans="1:10" ht="15.75" x14ac:dyDescent="0.3">
      <c r="A84" s="21"/>
      <c r="B84" s="22"/>
      <c r="C84" s="21"/>
      <c r="D84" s="21"/>
      <c r="E84" s="20"/>
      <c r="F84" s="20"/>
      <c r="G84" s="19"/>
      <c r="H84" s="23"/>
      <c r="I84" s="23"/>
      <c r="J84" s="5"/>
    </row>
    <row r="85" spans="1:10" ht="15.75" x14ac:dyDescent="0.3">
      <c r="A85" s="21"/>
      <c r="B85" s="22"/>
      <c r="C85" s="21"/>
      <c r="D85" s="21"/>
      <c r="E85" s="20"/>
      <c r="F85" s="20"/>
      <c r="G85" s="19"/>
      <c r="H85" s="18"/>
      <c r="I85" s="18"/>
      <c r="J85" s="5"/>
    </row>
    <row r="86" spans="1:10" ht="15.75" x14ac:dyDescent="0.3">
      <c r="A86" s="17"/>
      <c r="B86" s="16"/>
      <c r="C86" s="16"/>
      <c r="D86" s="16"/>
      <c r="E86" s="15"/>
      <c r="F86" s="15"/>
      <c r="G86" s="14"/>
      <c r="H86" s="13"/>
      <c r="I86" s="13"/>
      <c r="J86" s="5"/>
    </row>
    <row r="87" spans="1:10" ht="15.75" x14ac:dyDescent="0.3">
      <c r="A87" s="12"/>
      <c r="B87" s="11"/>
      <c r="C87" s="11"/>
      <c r="D87" s="11"/>
      <c r="E87" s="10"/>
      <c r="F87" s="10"/>
      <c r="G87" s="9"/>
      <c r="H87" s="8"/>
      <c r="I87" s="8"/>
      <c r="J87" s="5"/>
    </row>
    <row r="88" spans="1:10" x14ac:dyDescent="0.25">
      <c r="J88" s="5"/>
    </row>
    <row r="89" spans="1:10" x14ac:dyDescent="0.25">
      <c r="B89" s="6"/>
      <c r="J89" s="5"/>
    </row>
    <row r="90" spans="1:10" x14ac:dyDescent="0.25">
      <c r="B90" s="6"/>
      <c r="J90" s="5"/>
    </row>
    <row r="91" spans="1:10" x14ac:dyDescent="0.25">
      <c r="B91" s="6"/>
      <c r="J91" s="5"/>
    </row>
    <row r="92" spans="1:10" x14ac:dyDescent="0.25">
      <c r="B92" s="6"/>
      <c r="J92" s="5"/>
    </row>
    <row r="93" spans="1:10" x14ac:dyDescent="0.25">
      <c r="B93" s="6"/>
      <c r="J93" s="5"/>
    </row>
    <row r="94" spans="1:10" x14ac:dyDescent="0.25">
      <c r="B94" s="6"/>
      <c r="J94" s="5"/>
    </row>
    <row r="95" spans="1:10" x14ac:dyDescent="0.25">
      <c r="B95" s="6"/>
      <c r="J95" s="5"/>
    </row>
    <row r="96" spans="1:10" x14ac:dyDescent="0.25">
      <c r="B96" s="6"/>
      <c r="J96" s="5"/>
    </row>
    <row r="97" spans="2:14" x14ac:dyDescent="0.25">
      <c r="B97" s="6"/>
      <c r="J97" s="5"/>
    </row>
    <row r="98" spans="2:14" x14ac:dyDescent="0.25">
      <c r="B98" s="6"/>
      <c r="J98" s="5"/>
    </row>
    <row r="99" spans="2:14" x14ac:dyDescent="0.25">
      <c r="B99" s="6"/>
      <c r="J99" s="5"/>
    </row>
    <row r="100" spans="2:14" x14ac:dyDescent="0.25">
      <c r="B100" s="6"/>
      <c r="J100" s="5"/>
    </row>
    <row r="101" spans="2:14" x14ac:dyDescent="0.25">
      <c r="B101" s="6"/>
      <c r="J101" s="5"/>
    </row>
    <row r="102" spans="2:14" x14ac:dyDescent="0.25">
      <c r="B102" s="6"/>
      <c r="J102" s="5"/>
    </row>
    <row r="103" spans="2:14" x14ac:dyDescent="0.25">
      <c r="B103" s="6"/>
      <c r="J103" s="5"/>
      <c r="K103" s="7"/>
      <c r="L103" s="7"/>
      <c r="M103" s="7"/>
      <c r="N103" s="7"/>
    </row>
    <row r="104" spans="2:14" x14ac:dyDescent="0.25">
      <c r="B104" s="6"/>
      <c r="J104" s="5"/>
      <c r="K104" s="7"/>
      <c r="L104" s="7"/>
      <c r="M104" s="7"/>
      <c r="N104" s="7"/>
    </row>
    <row r="105" spans="2:14" x14ac:dyDescent="0.25">
      <c r="B105" s="6"/>
      <c r="J105" s="5"/>
      <c r="K105" s="7"/>
      <c r="L105" s="7"/>
      <c r="M105" s="7"/>
      <c r="N105" s="7"/>
    </row>
    <row r="106" spans="2:14" x14ac:dyDescent="0.25">
      <c r="B106" s="6"/>
      <c r="J106" s="5"/>
      <c r="K106" s="7"/>
      <c r="L106" s="7"/>
      <c r="M106" s="7"/>
      <c r="N106" s="7"/>
    </row>
    <row r="107" spans="2:14" x14ac:dyDescent="0.25">
      <c r="B107" s="6"/>
      <c r="J107" s="5"/>
      <c r="K107" s="7"/>
      <c r="L107" s="7"/>
      <c r="M107" s="7"/>
      <c r="N107" s="7"/>
    </row>
    <row r="108" spans="2:14" x14ac:dyDescent="0.25">
      <c r="B108" s="6"/>
      <c r="J108" s="5"/>
      <c r="K108" s="7"/>
      <c r="L108" s="7"/>
      <c r="M108" s="7"/>
      <c r="N108" s="7"/>
    </row>
    <row r="109" spans="2:14" x14ac:dyDescent="0.25">
      <c r="B109" s="6"/>
      <c r="J109" s="5"/>
      <c r="K109" s="7"/>
      <c r="L109" s="7"/>
      <c r="M109" s="7"/>
      <c r="N109" s="7"/>
    </row>
    <row r="110" spans="2:14" x14ac:dyDescent="0.25">
      <c r="B110" s="6"/>
      <c r="J110" s="5"/>
      <c r="K110" s="7"/>
      <c r="L110" s="7"/>
      <c r="M110" s="7"/>
      <c r="N110" s="7"/>
    </row>
    <row r="111" spans="2:14" x14ac:dyDescent="0.25">
      <c r="B111" s="6"/>
      <c r="J111" s="5"/>
      <c r="K111" s="7"/>
      <c r="L111" s="7"/>
      <c r="M111" s="7"/>
      <c r="N111" s="7"/>
    </row>
    <row r="112" spans="2:14" x14ac:dyDescent="0.25">
      <c r="J112" s="5"/>
    </row>
    <row r="113" spans="10:10" x14ac:dyDescent="0.25">
      <c r="J113" s="5"/>
    </row>
    <row r="114" spans="10:10" x14ac:dyDescent="0.25">
      <c r="J114" s="5"/>
    </row>
    <row r="116" spans="10:10" x14ac:dyDescent="0.25">
      <c r="J116" s="5"/>
    </row>
    <row r="117" spans="10:10" x14ac:dyDescent="0.25">
      <c r="J117" s="1"/>
    </row>
    <row r="118" spans="10:10" x14ac:dyDescent="0.25">
      <c r="J118" s="1"/>
    </row>
    <row r="120" spans="10:10" x14ac:dyDescent="0.25">
      <c r="J120" s="5"/>
    </row>
    <row r="137" spans="2:10" x14ac:dyDescent="0.25">
      <c r="G137" s="1"/>
    </row>
    <row r="138" spans="2:10" x14ac:dyDescent="0.25">
      <c r="G138" s="1"/>
    </row>
    <row r="139" spans="2:10" x14ac:dyDescent="0.25">
      <c r="G139" s="5"/>
    </row>
    <row r="140" spans="2:10" x14ac:dyDescent="0.25">
      <c r="B140" s="6"/>
    </row>
    <row r="141" spans="2:10" x14ac:dyDescent="0.25">
      <c r="B141" s="6"/>
      <c r="J141" s="1"/>
    </row>
    <row r="142" spans="2:10" x14ac:dyDescent="0.25">
      <c r="B142" s="6"/>
      <c r="J142" s="1"/>
    </row>
    <row r="143" spans="2:10" x14ac:dyDescent="0.25">
      <c r="B143" s="6"/>
      <c r="J143" s="5"/>
    </row>
    <row r="144" spans="2:10" x14ac:dyDescent="0.25">
      <c r="B144" s="6"/>
      <c r="J144" s="5"/>
    </row>
    <row r="145" spans="2:10" x14ac:dyDescent="0.25">
      <c r="B145" s="6"/>
      <c r="J145" s="5"/>
    </row>
    <row r="146" spans="2:10" x14ac:dyDescent="0.25">
      <c r="B146" s="6"/>
      <c r="J146" s="5"/>
    </row>
    <row r="147" spans="2:10" x14ac:dyDescent="0.25">
      <c r="B147" s="6"/>
      <c r="J147" s="5"/>
    </row>
    <row r="148" spans="2:10" x14ac:dyDescent="0.25">
      <c r="B148" s="6"/>
      <c r="J148" s="5"/>
    </row>
    <row r="149" spans="2:10" x14ac:dyDescent="0.25">
      <c r="B149" s="6"/>
      <c r="J149" s="5"/>
    </row>
    <row r="150" spans="2:10" x14ac:dyDescent="0.25">
      <c r="B150" s="6"/>
      <c r="J150" s="5"/>
    </row>
    <row r="151" spans="2:10" x14ac:dyDescent="0.25">
      <c r="B151" s="6"/>
      <c r="J151" s="5"/>
    </row>
    <row r="152" spans="2:10" x14ac:dyDescent="0.25">
      <c r="B152" s="6"/>
      <c r="J152" s="5"/>
    </row>
    <row r="153" spans="2:10" x14ac:dyDescent="0.25">
      <c r="B153" s="6"/>
      <c r="J153" s="5"/>
    </row>
    <row r="154" spans="2:10" x14ac:dyDescent="0.25">
      <c r="B154" s="6"/>
      <c r="J154" s="5"/>
    </row>
    <row r="155" spans="2:10" x14ac:dyDescent="0.25">
      <c r="B155" s="6"/>
      <c r="J155" s="5"/>
    </row>
    <row r="156" spans="2:10" x14ac:dyDescent="0.25">
      <c r="B156" s="6"/>
      <c r="J156" s="5"/>
    </row>
    <row r="157" spans="2:10" x14ac:dyDescent="0.25">
      <c r="B157" s="6"/>
      <c r="J157" s="5"/>
    </row>
    <row r="158" spans="2:10" x14ac:dyDescent="0.25">
      <c r="B158" s="6"/>
      <c r="J158" s="5"/>
    </row>
    <row r="159" spans="2:10" x14ac:dyDescent="0.25">
      <c r="B159" s="6"/>
      <c r="J159" s="5"/>
    </row>
    <row r="160" spans="2:10" x14ac:dyDescent="0.25">
      <c r="B160" s="6"/>
      <c r="J160" s="5"/>
    </row>
    <row r="161" spans="2:10" x14ac:dyDescent="0.25">
      <c r="B161" s="6"/>
      <c r="J161" s="5"/>
    </row>
    <row r="162" spans="2:10" x14ac:dyDescent="0.25">
      <c r="B162" s="6"/>
      <c r="J162" s="5"/>
    </row>
    <row r="163" spans="2:10" x14ac:dyDescent="0.25">
      <c r="B163" s="6"/>
      <c r="J163" s="5"/>
    </row>
    <row r="164" spans="2:10" x14ac:dyDescent="0.25">
      <c r="B164" s="6"/>
      <c r="J164" s="5"/>
    </row>
    <row r="165" spans="2:10" x14ac:dyDescent="0.25">
      <c r="B165" s="6"/>
      <c r="J165" s="5"/>
    </row>
    <row r="166" spans="2:10" x14ac:dyDescent="0.25">
      <c r="B166" s="4"/>
      <c r="C166" s="3"/>
      <c r="D166" s="3"/>
      <c r="E166" s="3"/>
      <c r="F166" s="3"/>
      <c r="G166" s="3"/>
      <c r="H166" s="3"/>
      <c r="I166" s="3"/>
      <c r="J166" s="2"/>
    </row>
    <row r="167" spans="2:10" x14ac:dyDescent="0.25">
      <c r="G167" s="1"/>
      <c r="H167" s="1"/>
      <c r="J167" s="1"/>
    </row>
    <row r="168" spans="2:10" x14ac:dyDescent="0.25">
      <c r="G168" s="1"/>
      <c r="H168" s="1"/>
    </row>
  </sheetData>
  <pageMargins left="0.70866141732283472" right="0.70866141732283472" top="0.74803149606299213" bottom="0.74803149606299213" header="0.31496062992125984" footer="0.31496062992125984"/>
  <pageSetup paperSize="9" scale="67" fitToHeight="3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54261</dc:creator>
  <cp:lastModifiedBy>54261</cp:lastModifiedBy>
  <dcterms:created xsi:type="dcterms:W3CDTF">2020-11-27T17:52:59Z</dcterms:created>
  <dcterms:modified xsi:type="dcterms:W3CDTF">2020-11-27T18:02:19Z</dcterms:modified>
</cp:coreProperties>
</file>